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TEMATY\Brodnica\2025\2025 10 20 - KOSZTORYS\"/>
    </mc:Choice>
  </mc:AlternateContent>
  <xr:revisionPtr revIDLastSave="0" documentId="13_ncr:1_{A46B1027-B8D1-46D7-879A-43DFFF1729AB}" xr6:coauthVersionLast="47" xr6:coauthVersionMax="47" xr10:uidLastSave="{00000000-0000-0000-0000-000000000000}"/>
  <bookViews>
    <workbookView xWindow="3120" yWindow="0" windowWidth="26010" windowHeight="20880" xr2:uid="{00000000-000D-0000-FFFF-FFFF00000000}"/>
  </bookViews>
  <sheets>
    <sheet name="Kinotechnika" sheetId="3" r:id="rId1"/>
  </sheets>
  <definedNames>
    <definedName name="_xlnm.Print_Area" localSheetId="0">Kinotechnika!$A$1:$I$39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H20" i="3" s="1"/>
  <c r="I20" i="3" l="1"/>
  <c r="G18" i="3" l="1"/>
  <c r="H18" i="3" s="1"/>
  <c r="G19" i="3"/>
  <c r="H19" i="3" s="1"/>
  <c r="G25" i="3"/>
  <c r="H25" i="3" s="1"/>
  <c r="G26" i="3"/>
  <c r="H26" i="3" s="1"/>
  <c r="G27" i="3"/>
  <c r="H27" i="3" s="1"/>
  <c r="I18" i="3" l="1"/>
  <c r="I19" i="3"/>
  <c r="I27" i="3"/>
  <c r="I25" i="3"/>
  <c r="I26" i="3"/>
  <c r="G15" i="3" l="1"/>
  <c r="G13" i="3"/>
  <c r="H13" i="3" l="1"/>
  <c r="I13" i="3" s="1"/>
  <c r="H15" i="3"/>
  <c r="I15" i="3" s="1"/>
  <c r="A7" i="3" l="1"/>
  <c r="A8" i="3" s="1"/>
  <c r="G10" i="3" l="1"/>
  <c r="H10" i="3" l="1"/>
  <c r="I10" i="3" s="1"/>
  <c r="G17" i="3"/>
  <c r="G21" i="3"/>
  <c r="G22" i="3"/>
  <c r="H21" i="3" l="1"/>
  <c r="H22" i="3"/>
  <c r="I22" i="3" s="1"/>
  <c r="H17" i="3"/>
  <c r="I17" i="3" s="1"/>
  <c r="I21" i="3"/>
  <c r="G12" i="3" l="1"/>
  <c r="H12" i="3" l="1"/>
  <c r="I12" i="3" s="1"/>
  <c r="G8" i="3"/>
  <c r="G9" i="3"/>
  <c r="H9" i="3" l="1"/>
  <c r="I9" i="3" s="1"/>
  <c r="H8" i="3"/>
  <c r="I8" i="3" s="1"/>
  <c r="G11" i="3" l="1"/>
  <c r="H11" i="3" l="1"/>
  <c r="I11" i="3" s="1"/>
  <c r="G29" i="3" l="1"/>
  <c r="H29" i="3" l="1"/>
  <c r="I29" i="3" s="1"/>
  <c r="G24" i="3" l="1"/>
  <c r="H24" i="3" l="1"/>
  <c r="I24" i="3" s="1"/>
  <c r="A9" i="3" l="1"/>
  <c r="A10" i="3" s="1"/>
  <c r="A11" i="3" l="1"/>
  <c r="G6" i="3"/>
  <c r="G7" i="3"/>
  <c r="G23" i="3"/>
  <c r="G28" i="3"/>
  <c r="A12" i="3" l="1"/>
  <c r="A13" i="3" s="1"/>
  <c r="A15" i="3" s="1"/>
  <c r="A17" i="3" s="1"/>
  <c r="A18" i="3" s="1"/>
  <c r="A19" i="3" s="1"/>
  <c r="A20" i="3" s="1"/>
  <c r="A21" i="3" s="1"/>
  <c r="G30" i="3"/>
  <c r="H28" i="3"/>
  <c r="I28" i="3" s="1"/>
  <c r="H23" i="3"/>
  <c r="I23" i="3" s="1"/>
  <c r="H7" i="3"/>
  <c r="I7" i="3" s="1"/>
  <c r="H6" i="3"/>
  <c r="I6" i="3" s="1"/>
  <c r="A22" i="3" l="1"/>
  <c r="A23" i="3" s="1"/>
  <c r="I32" i="3"/>
  <c r="H31" i="3"/>
  <c r="A24" i="3" l="1"/>
  <c r="A25" i="3" l="1"/>
  <c r="A26" i="3" s="1"/>
  <c r="A27" i="3" s="1"/>
  <c r="A28" i="3" s="1"/>
  <c r="A29" i="3" s="1"/>
</calcChain>
</file>

<file path=xl/sharedStrings.xml><?xml version="1.0" encoding="utf-8"?>
<sst xmlns="http://schemas.openxmlformats.org/spreadsheetml/2006/main" count="86" uniqueCount="65">
  <si>
    <t>Opis</t>
  </si>
  <si>
    <t>Ilość</t>
  </si>
  <si>
    <t>VAT</t>
  </si>
  <si>
    <t>szt</t>
  </si>
  <si>
    <t>Montaż systemu, uruchomienie, kalibracja, szkolenie obsługi</t>
  </si>
  <si>
    <t>kpl</t>
  </si>
  <si>
    <t>Nazwa pozycji</t>
  </si>
  <si>
    <t>Lp.</t>
  </si>
  <si>
    <t>Montaż, konfiguracja</t>
  </si>
  <si>
    <t>Uwaga:</t>
  </si>
  <si>
    <t>W kosztorysie nie uwzględniono wykonania instalacji elektroenergetycznych dla systemów, urządzeń odbiorczych</t>
  </si>
  <si>
    <t>Jm</t>
  </si>
  <si>
    <t>Cena netto</t>
  </si>
  <si>
    <t>Wartość netto</t>
  </si>
  <si>
    <t>Wartość brutto</t>
  </si>
  <si>
    <t>Zarządzalny przełącznik warstwy 2/3, posiadający nie mniej niż 24 porty 1Gbps oraz dwa porty SFP (Combo) dające możliwość połączeń światłowodowych. Obsługa strumieni multicast (IGMP v1/v2/v3). Przepustowość nie gorsza niż 52 Gbps. Power over Ethernet Plus (PoE +), ilość portów obsługujących nie mniej niż 24. Budżet POE nie mniej niż 192W. Zasilanie urządzenia 230VAC, montaż RACK 19”.</t>
  </si>
  <si>
    <t>WARTOŚĆ NETTO ZŁ</t>
  </si>
  <si>
    <t>WARTOŚĆ VAT ZŁ</t>
  </si>
  <si>
    <t>WARTOŚĆ BRUTTO ZŁ</t>
  </si>
  <si>
    <t>W kosztorysie uwzględniono 60 miesięczny okres gwarancyjny urządzeń oraz wykonanych instalacji</t>
  </si>
  <si>
    <t>Sala kinowa - system nagłośnienia kinowego Dolby Surround 7.1</t>
  </si>
  <si>
    <t>Rozszerzenie gwarancji systemu.</t>
  </si>
  <si>
    <t>Kinowy zestaw głosnikowy szerokopasmowy</t>
  </si>
  <si>
    <t>Kinowy zestaw głośnikowy subniskotonowy</t>
  </si>
  <si>
    <t>Subniskotonowa kolumna głośnikowa przeznaczona dla kinowych systemów nagłośnieniowych, odtwarzająca najniższe częstotliwości filmowej ścieżki LFE. Minimalne wymagane parametry techniczne zestawu głośnikowego: 
co najmniej dwa przetworniki o średnicy min. 18” (460 mm) z cewką o średnicy nie mniej niż 4" (100 mm). Skuteczność mierzona w warunkach półprzestrzeni (2π) nie gorsza niż 101 dB (1 W/1 m), impedancja nominalna 4Ω, moc min. 2000 W (wg. metody pomiarowej AES-2h). Maksymalne ciągłe generowane ciśnienie akustyczne nie gorsze niż 134 dB SPL (dystans pomiaru = 1m), szczytowe nie gorsze niż 140 dB (dystans pomiaru = 1m). Pasmo przenoszenia (±3 dB) nie gorsze niż 25 Hz – 120 Hz, zgodnie z wymaganiami opisanymi przez SMPTE dla obiektów kinowych.</t>
  </si>
  <si>
    <t>Kinowy zestaw głośnikowy efektowy szerokopasmowy - typ 1</t>
  </si>
  <si>
    <t>Kinowy zestaw głośnikowy efektowy szerokopasmowy - typ 2</t>
  </si>
  <si>
    <t>Uchwyt montażowy zestawu głośnikowego efektowego</t>
  </si>
  <si>
    <t>Uchwyt montażowy zestawu głośnikowego subniskotonowego</t>
  </si>
  <si>
    <t>Kinowy wzmacniacz mocy z DSP - typ 1</t>
  </si>
  <si>
    <t>Kinowy wzmacniacz mocy z DSP - typ 2</t>
  </si>
  <si>
    <t>Niskotonowa kolumna głośnikowa przeznaczona dla kinowych systemów nagłośnieniowych, odtwarzająca najniższe częstotliwości w celu wspomagania efektowych zestawów głośnikowych instalowanych w przestrzeni widowni. Minimalne wymagane parametry techniczne: co najmniej jeden przetwornik o średnicy min. 18” (460 mm). Skuteczność mierzona w warunkach półprzestrzeni nie gorsza niż 95 dB (1 W/1 m), impedancja nominalna 4 Ω, moc min. 600 W. Maksymalne generowane szczytowe ciśnienie akustyczne nie gorsze niż 132 dB SPL (dystans pomiaru = 1m). Zakres przetwarzanych częstotliwości nie gorszy niż 30 Hz – 500 Hz.</t>
  </si>
  <si>
    <t>Wzmacniacz musi umożliwiać:
Integrację z kinowymi systemami zarządzania i kontroli
Dowolną komutację sygnałów wejściowych
Wybór fabrycznych ustawień konfiguracyjnych dla kinowych zestawów głośnikowych z wbudowanej pamięci
Ciągłe monitorowanie obciążenia wyjściowego
Szczegółowe raportowanie błędów
Przywołanie ustawień, włączenie i wyłączenie przez urządzenia zewnętrzne
Zapisanie i przywołanie ustawień w minimum 18 komórkach pamięci wewnętrznej
Obróbkę sygnału - procesor DSP o funkcjach minimalnych:
Częstotliwość próbkowania ≥ 96 kHz
Processing ≥ 32-bit zmienno-przecinkowo
Limitery wyjściowe
Linie opóźniające wejściowe i wyjściowe
Korektory parametryczne dla wejść i wyjść
Generator sygnałów testowych
Zwrotnice sygnałowe</t>
  </si>
  <si>
    <t>Wzmacniacz mocy w klasie D z wbudowanym procesorem cyfrowej obróbki sygnału (DSP).
Ilość kanałów: ≥ 4
Moc maksymalna dla każdego kanału:
≥ 2050W przy obciążeniu 2Ω
≥ 1350W przy obciążeniu 4Ω
≥ 700W przy obciążeniu 8Ω
≥ 4150W przy obciążeniu 4Ω w trybie zmostkowanym
≥ 2550W przy obciążeniu 8Ω w trybie zmostkowanym
Sterowanie: konfiguracja i monitorowanie za pomocą protokołu sieci Ethernet lub przy wykorzystaniu wbudowanego wyświetlacza i przycisków funkcyjnych
Zainstalowane wejścia:
Analogowe: ≥ 4, złącza typu 3-polowy terminal blokowy
Dodatkowe: ≥ 1 złącze szyny pomocniczej i styków sterujących, złącze typu 8-polowy terminal blokowy
Zainstalowane wyjścia:
Głośnikowe: ≥ 2 terminale śrubowe dla przewodów o średnicy do 10 AWG 
Odstęp sygnału od szumu: ≥ 105 dB-A
Zakres przenoszonych częstotliwości (±0,5 dB przy 4Ω): nie węższy niż 20 Hz – 20 kHz, 
Całkowite zniekształcenia harmoniczne (THD): ≤ 0,35% dla mocy maksymalnej w pełnym paśmie (20 Hz – 20 kHz)
Współczynnik tłumienia (w paśmie 20Hz – 100 Hz): &gt; 1000 
Maksymalny poziom hałasu wentylatora: ≤ 52 dB(A) w odległości 1 m</t>
  </si>
  <si>
    <t>Wzmacniacz mocy w klasie D z wbudowanym procesorem cyfrowej obróbki sygnału (DSP).
Ilość kanałów: ≥ 4
Moc maksymalna dla każdego kanału:
≥ 1000W przy obciążeniu 2Ω
≥ 650W przy obciążeniu 4Ω
≥ 350W przy obciążeniu 8Ω
≥ 2150W przy obciążeniu 4Ω w trybie zmostkowanym
≥ 1250W przy obciążeniu 8Ω w trybie zmostkowanym
Sterowanie: konfiguracja i monitorowanie za pomocą protokołu sieci Ethernet lub przy wykorzystaniu wbudowanego wyświetlacza i przycisków funkcyjnych
Zainstalowane wejścia:
Analogowe: ≥ 4, złącza typu 3-polowy terminal blokowy
Dodatkowe: ≥ 1 złącze szyny pomocniczej i styków sterujących, złącze typu 8-polowy terminal blokowy
Zainstalowane wyjścia:
Głośnikowe: ≥ 2 terminale śrubowe dla przewodów o średnicy do 10 AWG 
Odstęp sygnału od szumu: ≥ 106 dB-A
Zakres przenoszonych częstotliwości (±0,5 dB przy 4Ω): nie węższy niż 20 Hz – 20 kHz, 
Całkowite zniekształcenia harmoniczne (THD): ≤ 0,35% dla mocy maksymalnej w pełnym paśmie (20 Hz – 20 kHz)
Współczynnik tłumienia (w paśmie 20Hz – 100 Hz): &gt; 1000 
Maksymalny poziom hałasu wentylatora: ≤ 52 dB(A) w odległości 1 m</t>
  </si>
  <si>
    <t>Szafa teletechniczna 19" 45U z wyposażeniem</t>
  </si>
  <si>
    <t>Przełącznik sieciowy niezarządzalny</t>
  </si>
  <si>
    <t>Szafa IT 45U 800x800 w kolorze czarnym, drzwi dwudzielne perforowane (maksymalny prześwit) przód i tył.
Koła z blokadą skrętne o udźwigu dostosowanym do obciążenia generowanego przez wyposażenie kinotechniczne zainstalowane wewnątrz szafy.
Koryto kablowe pionowe ze zdejmowaną osłoną przednią (2 kpl.)
Panel wentylacyjny z termostatem
Kieszeń na dokumentację (2 kpl.)
Półka regulowana (1 kpl.)
Szuflada 19" (1 kpl.)
Zespół oświetlenia LED do szaf 19" (1 kpl.)</t>
  </si>
  <si>
    <t xml:space="preserve">Dwudrożna, szerokopasmowa kolumna głośnikowa przeznaczona dla kanałów surround (efektowych). Minimalne wymagane parametry techniczne zestawu głośnikowego: 
Konstrukcja dwudrożna. Przetwornik LF (niskotonowy) o średnicy nie mniej niż 10” (250 mm) z cewką o średnicy min. 2" (51mm).  Przetwornik HF (wysokotonowy) ciśnieniowy o średnicy cewki min. 1” (25 mm). Skuteczność zestawu głośnikowego mierzona w polu swobodnym (4π) nie gorsza niż 93 dB, moc min. 200 W (wg. metody pomiarowej AES-2h), impedancja nominalna 8 Ω. Zakres odtwarzanych częstotliwości (-10 dB) nie gorszy niż 50 Hz – 20 kHz. Pasmo przenoszenia zestawu głośnikowego (±3 dB) nie gorsze niż 60 Hz – 20 kHz. Dyspersja nie węższa niż 110° poziomo (horyzontalnie), 60° pionowo (wertykalnie). Charakterystyka kierunkowa w pionie asymetryczna. Maksymalny poziom ciśnienia akustycznego pojedynczego urządzenia nie mniejszy niż 119 dB, szczytowe nie gorsze niż 125 dB. </t>
  </si>
  <si>
    <t xml:space="preserve">Dwudrożna, szerokopasmowa kolumna głośnikowa przeznaczona dla kanałów surround (efektowych). Minimalne wymagane parametry techniczne zestawu głośnikowego: 
Konstrukcja dwudrożna. Przetwornik LF (niskotonowy) o średnicy nie mniej niż 10” (250 mm) z cewką o średnicy min. 2" (51mm).  Przetwornik HF (wysokotonowy) ciśnieniowy o średnicy cewki min. 1” (25 mm). Skuteczność zestawu głośnikowego mierzona w polu swobodnym (4π) nie gorsza niż 96 dB, moc min. 300 W (wg. metody pomiarowej AES-2h), impedancja nominalna 8 Ω. Zakres odtwarzanych częstotliwości (-10 dB) nie gorszy niż 50 Hz – 20 kHz. Pasmo przenoszenia zestawu głośnikowego (±3 dB) nie gorsze niż 60 Hz – 20 kHz. Dyspersja nie węższa niż 110° poziomo (horyzontalnie), 60° pionowo (wertykalnie). Charakterystyka kierunkowa w pionie asymetryczna. Maksymalny poziom ciśnienia akustycznego pojedynczego urządzenia nie mniejszy niż 124 dB, szczytowe nie gorsze niż 130 dB. </t>
  </si>
  <si>
    <t>Trójdrożna, szerokopasmowa kolumna głośnikowa przeznaczona dla kanałów: Lewy, Centralny, Prawy. Montaż za perforowanym ekranem na półkach konstrukcji przegrody akustycznej Baffle wall. Minimalne wymagane parametry techniczne zestawu głośnikowego:
Zestaw trójdrożny tj. składający się z co najmniej trzech sekcji: niskotonowej, średniotonowej i wysokotonowej, z możliwością niezależnego zasilania z dwóch oddzielnych kanałów wzmacniacza mocy dla zachowania maksymalnej efektywności przetworników systemu nagłośnienia – tryb pracy bi-amp. Z uwagi na gabaryty ekranu kinowego i konieczność umiejscowienia sekcji wysoko/średniotonowej zestawu zaekranowego na znacznej wysokości, roztrąb sekcji przetworników wysokotonowych powinien umożliwiać pochylenie w pionie i poziomie w zakresie co najmniej 10 stopni. Dyspersja nominalna roztrąbu sekcji M/HF nie mniej niż 90° poziomo (horyzontalnie), 50° pionowo (wertykalnie). 
Sekcja LF (niskotonowa) zestawu głośnikowego wyposażona w co najmniej 2 przetworniki o średnicy min. 15” (380 mm) z cewką o średnicy min. 2,5" (64 mm), przetworniki umieszczone we wspólnej obudowie. Skuteczność sekcji LF mierzona w polu swobodnym (4π) nie gorsza niż 104 dB (dystans pomiaru = 1m), impedancja nominalna 4Ω, moc min. 500 W (wg. metody pomiarowej AES-100h). 
Sekcja MF (średniotonowa) zestawu głośnikowego wyposażona w co najmniej 2 przetworniki o średnicy min. 6,5"" (165 mm) z cewką o średnicy min. 1,5" (38 mm). Skuteczność sekcji MF mierzona w polu swobodnym (4π) nie gorsza niż 107 dB (dystans pomiaru = 1m), impedancja nominalna 4Ω, moc min. 150 W (wg. metody pomiarowej AES-2h). 
Sekcja HF (wysokotonowa) zawierająca co najmniej jeden przetwornik ciśnieniowy o średnicy min. 3” (75 mm). Skuteczność sekcji HF mierzona w polu swobodnym (4π) nie gorsza niż 115 dB (dystans pomiaru = 1m), impedancja nominalna 8Ω, moc min. 85 W (wg. metody pomiarowej AES-2h).
Maksymalne ciągłe generowane ciśnienie akustyczne nie gorsze niż 125 dB SPL (dystans pomiaru 1m), szczytowe nie gorsze niż 131 dB.
Pasmo przenoszenia zestawu głośnikowego (±3 dB) nie gorsze niż 40 Hz – 19 kHz, zgodnie z wymaganiami opisanymi przez SMPTE.</t>
  </si>
  <si>
    <t>Odpowiedni dla prawidłowego montażu kolumny głośnikowej efektowej element montażowy. Wykonany ze stali zabezpieczonej antykorozyjnie, malowany na kolor czarny mat.</t>
  </si>
  <si>
    <t>Odpowiedni dla prawidłowego montażu kolumny głośnikowej efektowej niskotonowej element montażowy. Wykonany ze stali zabezpieczonej antykorozyjnie, malowany na kolor czarny mat.</t>
  </si>
  <si>
    <t>Instalacje kablowe głośnikowe - typ 1</t>
  </si>
  <si>
    <t>Instalacje kablowe głośnikowe - typ 2</t>
  </si>
  <si>
    <t>Instalacje kablowe głośnikowe - typ 3</t>
  </si>
  <si>
    <t>Okablowanie pętli indykcyjnej</t>
  </si>
  <si>
    <t>Budowa tras kablowych</t>
  </si>
  <si>
    <t>Układanie okablowania</t>
  </si>
  <si>
    <t>Koryta kablowe cynowane perforowane 200x60mm, 150x60mm o grubości blachy nie mniej niż 0,7mm niezbędne do wykonania instalacji kablowych systemu kinotechnicznego. Materiały montażowe, pomocnicze.</t>
  </si>
  <si>
    <t>Układanie przewodów w wykonanych trasach kablowych, pomiary, dokumentacja powykonawcza.</t>
  </si>
  <si>
    <t>Rozszerzenie gwarancji</t>
  </si>
  <si>
    <t>Głośnikowe przewody instalacyjne wykonane w technologii miedzi beztlenowej przeznaczone do pracy w pomieszczeniach jak i na zewnątrz lub w środowiskach wilgotnych. 
Żyły miedziane wielodrutowe nie gorsze niż klasy 6 wg. normy PN-EN 60228. 
Przekrój żyły nie mniejszy niż 4mm².
Produkt zgodny z Euroklasą B2ca-s1b,d0,a1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</si>
  <si>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Przewody typu LiYY/OMY odpowiednie do układania w zewnętrznej warstwie wylewki podłogowej o przekroju nie mniej niż 0,75mm².</t>
  </si>
  <si>
    <t>Głośnikowe przewody instalacyjne wykonane w technologii miedzi beztlenowej przeznaczone do pracy w pomieszczeniach jak i na zewnątrz lub w środowiskach wilgotnych. 
Żyły miedziane wielodrutowe nie gorsze niż klasy 6 wg. normy PN-EN 60228. 
Przekrój żyły nie mniejszy niż 2,5mm².
Produkt zgodny z Euroklasą B2ca-s1b,d0,a1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</si>
  <si>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Głośnikowe przewody instalacyjne wykonane w technologii miedzi beztlenowej przeznaczone do pracy w pomieszczeniach jak i na zewnątrz lub w środowiskach wilgotnych. 
Żyły miedziane wielodrutowe nie gorsze niż klasy 5 wg. normy PN-EN 60228. 
Przekrój żyły nie mniejszy niż 6mm².
Produkt zgodny z Euroklasą B2ca-s1a,d0,a1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</si>
  <si>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Wzmacniacze pętli indukcyjnych</t>
  </si>
  <si>
    <t>Wzmacniacze pętli indukcyjnych z kontrolą wycieku sygnału. Wzmacniacz klasy D. Chłodzenie pasywne. Nie mniej niż 3 wejścia sygnału: x2 line mic, x1 100V. Czułość wejść nie mniej niż 50dB mic, +40dB 100V, -10dB line, -50dB mic. Pasmo przenoszenia 80 Hz do 9,5 kHz dla (-3 dB). Przesunięcie fazy 90°. Impedancja pętli w zakresie 0,5Ω do 3Ω. Napięcie na wyjściu nie mniej niż 34Vrms (48Vpk). Prąd 2x 11A Peak, 7,5A RMS. Autodetekcja i sygnalizacja usterki: Otwarty obwód, Ochrona termiczna. Montaż RACK 19". Dostaraczać wraz z detektorem sygnału pola magnetycznego zawierającym wskażnik poziomu oraz słuchawki.</t>
  </si>
  <si>
    <t xml:space="preserve">Procesor kontrolno-sterujący systemu kinotechnicznego powinien być w pełni zintegrowanym procesorem audio i sterowania przeznaczonym do użytku w scentralizowanych lub brzegowych projektach architektury przetwarzania. Procesor systemowy powinien wykorzystywać platformę sprzętową serwerową dedykowaną przez producenta.
Procesor systemowy powinien działać natywnie na standardowej infrastrukturze gigabitowego Ethernetu dostępnej w szerokiej gamie producentów infrastruktury sieciowej, wykorzystując jakość usług DiffServ, IGMP, precyzyjny protokół czasu IEEE 1588-2008 (PTPv2), transport audio i wideo UDP/IP z reprezentacją danych audio w formacie zmiennoprzecinkowym. Całkowite opóźnienie systemu od wejścia analogowego do zsynchronizowanych wyjść analogowych w dowolnym miejscu sieci powinno wynosić nie więcej niż 4 ms. System powinien również być w stanie osiągnąć całkowite opóźnienie systemu wynoszące nie więcej niż 4 ms w infrastrukturze sieci routowanej warstwy 3 bez dodatkowego sprzętu, oprogramowania lub usług połączeń między podsieciami.
Procesor systemowy powinien zarządzać zewnętrznymi interfejsami sterowania, takimi jak kontrolery z ekranem dotykowym, stacje przywoławcze, sieciowe ekspandery wejść/wyjść audio, wzmacniacze podłączone do sieci, interfejsy AV-to-USB Bridging i kamery PTZ do sal konferencyjnych oparte na protokole IP. 
Procesor systemowy powinien natywnie oferować minimalną pojemność kanałów sieciowych 64 x 64 kanałów, przy czym każdy strumień można skonfigurować jako natywny sieciowy format audio wspierany przez procesor lub strumienie audio AES67 oraz do 12 x 12 kanałów ogólnej pojemności strumieniowania multimediów / WAN.
Procesor systemowy powinien oferować do 8 kanałów wbudowanej funkcji Acoustic Echo Cancelation.
Procesor systemu powinien obsługiwać do 4 ścieżek nagrywania dźwięku i 16 ścieżek odtwarzania dźwięku, z możliwością rozszerzenia o dodatkowe ścieżki odtwarzania w przyszłości jedynie przez doinstalowanie licencji rozszerzającej funkcjonalność.
Dodatkowo, procesor systemowy powinien obsługiwać nie mniej niż 8 x 8 cyfrowego protokołu przesyłu danych fonicznych Dante z możliwością rozszerzenia do nie mniej niż 32 x 32 w przyszłości jedynie przez doinstalowanie licencji rozszerzającej funkcjonalność.
Nie mniej niż dwa interfejsy sieciowe z indywidualnie konfigurowalnymi usługami sieciowymi do celów transportu danych cyfrowego protokołu sieciowego przesyłu danych fonicznych oraz do integracji z innymi usługami IT, zarządzania, monitorowania lub sterowania. 
Procesor systemowy powinien być standardowo wyposażony w wewnętrzny zasilacz sieciowy AC. </t>
  </si>
  <si>
    <t>Router sygnałów, konwerter formatów, procesor zarządzający</t>
  </si>
  <si>
    <t>Panel dotykowy systemu sterowania 10" przewodowy</t>
  </si>
  <si>
    <t>Panel dotykowy stołowy, przewodowy dla technikao parametrach nie gorszych niż: wyświetlacz o przekątnej nie mniej niż 10”; Rozdzielczość wyświetlacza nie mniej niż 1920x1200 pikseli; Jasność nie mniej niż 350cd/m2; Kontrast nie mniej niż 800:1; Podświetlenie LED; Nakładka dotykowa o parametrach nie gorszych niż: dotyk pojemnościowy; &gt;5-punktowy panel dotykowy z funkcją odrzucania dłoni (palm rejection, opieranie dłoni) i obsługą mokrym palcem. Ochrona przed odciskami palców; powłoka antybakteryjna. Kąty widzenia [stopnie] nie mniej niż 80 (pion), 80 (poziom); Pamięć SDRAM nie mniej niż 4GB; Pamięć flash nie mniej niż 16GB. Wyposażony w przycisk funkcyjny - włączający i wyłączający ekran. Wbudowane głośniki o mocy nie mniejszej niż 2W; Komunikacja złącze Ethernet RJ45, asilanie wg. standardu POE.</t>
  </si>
  <si>
    <t>Kinowy zestaw głośnikowy efektowy subniskotonowy</t>
  </si>
  <si>
    <t xml:space="preserve">KOSZTORYS INWESTORSKI
dot. wyposażenia kinotechnicznego sali kinowej oraz sali teatralnej BDK w Brodnicy </t>
  </si>
  <si>
    <t>W kosztorysie przedstawiono kwotację dla przedłużenia warunków gwarancji systemu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</si>
</sst>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charset val="238"/>
      <scheme val="minor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4" fontId="3" fillId="0" borderId="10" xfId="1" applyFont="1" applyFill="1" applyBorder="1" applyAlignment="1">
      <alignment horizontal="center" vertical="center"/>
    </xf>
    <xf numFmtId="44" fontId="3" fillId="0" borderId="10" xfId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44" fontId="3" fillId="0" borderId="1" xfId="1" applyFont="1" applyFill="1" applyBorder="1" applyAlignment="1" applyProtection="1">
      <alignment horizontal="center" vertical="center" wrapText="1"/>
    </xf>
    <xf numFmtId="44" fontId="3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/>
    </xf>
    <xf numFmtId="44" fontId="3" fillId="2" borderId="1" xfId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4" fontId="7" fillId="0" borderId="1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horizontal="center" vertical="center"/>
    </xf>
    <xf numFmtId="44" fontId="3" fillId="3" borderId="1" xfId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44" fontId="4" fillId="0" borderId="2" xfId="1" applyFont="1" applyFill="1" applyBorder="1" applyAlignment="1" applyProtection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44" fontId="4" fillId="0" borderId="6" xfId="1" applyFont="1" applyFill="1" applyBorder="1" applyAlignment="1" applyProtection="1">
      <alignment vertical="center"/>
    </xf>
    <xf numFmtId="0" fontId="7" fillId="0" borderId="0" xfId="0" applyFont="1"/>
    <xf numFmtId="0" fontId="3" fillId="0" borderId="0" xfId="0" applyFont="1" applyAlignment="1">
      <alignment vertical="top"/>
    </xf>
    <xf numFmtId="0" fontId="7" fillId="0" borderId="5" xfId="0" applyFont="1" applyBorder="1"/>
    <xf numFmtId="0" fontId="7" fillId="0" borderId="6" xfId="0" applyFont="1" applyBorder="1"/>
    <xf numFmtId="0" fontId="7" fillId="0" borderId="3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44" fontId="3" fillId="0" borderId="2" xfId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tabSelected="1" view="pageBreakPreview" zoomScaleNormal="100" zoomScaleSheetLayoutView="100" zoomScalePageLayoutView="55" workbookViewId="0">
      <selection sqref="A1:I1"/>
    </sheetView>
  </sheetViews>
  <sheetFormatPr defaultColWidth="9.140625" defaultRowHeight="14.25" x14ac:dyDescent="0.2"/>
  <cols>
    <col min="1" max="1" width="6.140625" style="8" bestFit="1" customWidth="1"/>
    <col min="2" max="2" width="29.140625" style="8" customWidth="1"/>
    <col min="3" max="3" width="73.85546875" style="8" customWidth="1"/>
    <col min="4" max="4" width="3.28515625" style="8" bestFit="1" customWidth="1"/>
    <col min="5" max="5" width="5" style="8" bestFit="1" customWidth="1"/>
    <col min="6" max="6" width="13.140625" style="8" bestFit="1" customWidth="1"/>
    <col min="7" max="7" width="16.85546875" style="8" bestFit="1" customWidth="1"/>
    <col min="8" max="8" width="15.140625" style="8" bestFit="1" customWidth="1"/>
    <col min="9" max="9" width="16.85546875" style="8" bestFit="1" customWidth="1"/>
    <col min="10" max="10" width="9.140625" style="8"/>
    <col min="11" max="11" width="98.42578125" style="9" bestFit="1" customWidth="1"/>
    <col min="12" max="16384" width="9.140625" style="8"/>
  </cols>
  <sheetData>
    <row r="1" spans="1:11" ht="39" customHeight="1" x14ac:dyDescent="0.2">
      <c r="A1" s="57" t="s">
        <v>63</v>
      </c>
      <c r="B1" s="57"/>
      <c r="C1" s="58"/>
      <c r="D1" s="58"/>
      <c r="E1" s="58"/>
      <c r="F1" s="58"/>
      <c r="G1" s="58"/>
      <c r="H1" s="58"/>
      <c r="I1" s="58"/>
    </row>
    <row r="3" spans="1:11" x14ac:dyDescent="0.2">
      <c r="A3" s="59" t="s">
        <v>20</v>
      </c>
      <c r="B3" s="59"/>
      <c r="C3" s="59"/>
      <c r="D3" s="59"/>
      <c r="E3" s="59"/>
      <c r="F3" s="59"/>
      <c r="G3" s="59"/>
      <c r="H3" s="59"/>
      <c r="I3" s="59"/>
    </row>
    <row r="4" spans="1:1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11" x14ac:dyDescent="0.2">
      <c r="A5" s="2" t="s">
        <v>7</v>
      </c>
      <c r="B5" s="2" t="s">
        <v>6</v>
      </c>
      <c r="C5" s="2" t="s">
        <v>0</v>
      </c>
      <c r="D5" s="10" t="s">
        <v>11</v>
      </c>
      <c r="E5" s="10" t="s">
        <v>1</v>
      </c>
      <c r="F5" s="10" t="s">
        <v>12</v>
      </c>
      <c r="G5" s="10" t="s">
        <v>13</v>
      </c>
      <c r="H5" s="10" t="s">
        <v>2</v>
      </c>
      <c r="I5" s="10" t="s">
        <v>14</v>
      </c>
    </row>
    <row r="6" spans="1:11" ht="372" x14ac:dyDescent="0.2">
      <c r="A6" s="11">
        <v>1</v>
      </c>
      <c r="B6" s="14" t="s">
        <v>22</v>
      </c>
      <c r="C6" s="56" t="s">
        <v>40</v>
      </c>
      <c r="D6" s="11" t="s">
        <v>3</v>
      </c>
      <c r="E6" s="11">
        <v>3</v>
      </c>
      <c r="F6" s="12">
        <v>20694.05</v>
      </c>
      <c r="G6" s="13">
        <f>F6*E6</f>
        <v>62082.149999999994</v>
      </c>
      <c r="H6" s="13">
        <f>G6*0.23</f>
        <v>14278.894499999999</v>
      </c>
      <c r="I6" s="13">
        <f>G6+H6</f>
        <v>76361.044499999989</v>
      </c>
    </row>
    <row r="7" spans="1:11" ht="120" x14ac:dyDescent="0.2">
      <c r="A7" s="14">
        <f>A6+1</f>
        <v>2</v>
      </c>
      <c r="B7" s="14" t="s">
        <v>23</v>
      </c>
      <c r="C7" s="15" t="s">
        <v>24</v>
      </c>
      <c r="D7" s="6" t="s">
        <v>3</v>
      </c>
      <c r="E7" s="16">
        <v>1</v>
      </c>
      <c r="F7" s="17">
        <v>22898.17</v>
      </c>
      <c r="G7" s="18">
        <f t="shared" ref="G7:G29" si="0">F7*E7</f>
        <v>22898.17</v>
      </c>
      <c r="H7" s="18">
        <f t="shared" ref="H7:H29" si="1">G7*0.23</f>
        <v>5266.5790999999999</v>
      </c>
      <c r="I7" s="18">
        <f t="shared" ref="I7:I29" si="2">G7+H7</f>
        <v>28164.749099999997</v>
      </c>
    </row>
    <row r="8" spans="1:11" ht="144" x14ac:dyDescent="0.2">
      <c r="A8" s="14">
        <f>A7+1</f>
        <v>3</v>
      </c>
      <c r="B8" s="14" t="s">
        <v>25</v>
      </c>
      <c r="C8" s="1" t="s">
        <v>38</v>
      </c>
      <c r="D8" s="6" t="s">
        <v>3</v>
      </c>
      <c r="E8" s="7">
        <v>10</v>
      </c>
      <c r="F8" s="19">
        <v>3061.3</v>
      </c>
      <c r="G8" s="18">
        <f t="shared" ref="G8:G9" si="3">F8*E8</f>
        <v>30613</v>
      </c>
      <c r="H8" s="18">
        <f t="shared" ref="H8:H9" si="4">G8*0.23</f>
        <v>7040.9900000000007</v>
      </c>
      <c r="I8" s="18">
        <f t="shared" ref="I8:I9" si="5">G8+H8</f>
        <v>37653.99</v>
      </c>
    </row>
    <row r="9" spans="1:11" ht="144" x14ac:dyDescent="0.2">
      <c r="A9" s="14">
        <f t="shared" ref="A9:A29" si="6">A8+1</f>
        <v>4</v>
      </c>
      <c r="B9" s="14" t="s">
        <v>26</v>
      </c>
      <c r="C9" s="5" t="s">
        <v>39</v>
      </c>
      <c r="D9" s="6" t="s">
        <v>3</v>
      </c>
      <c r="E9" s="7">
        <v>4</v>
      </c>
      <c r="F9" s="19">
        <v>3945.65</v>
      </c>
      <c r="G9" s="18">
        <f t="shared" si="3"/>
        <v>15782.6</v>
      </c>
      <c r="H9" s="18">
        <f t="shared" si="4"/>
        <v>3629.998</v>
      </c>
      <c r="I9" s="18">
        <f t="shared" si="5"/>
        <v>19412.598000000002</v>
      </c>
    </row>
    <row r="10" spans="1:11" ht="96" x14ac:dyDescent="0.2">
      <c r="A10" s="14">
        <f t="shared" si="6"/>
        <v>5</v>
      </c>
      <c r="B10" s="14" t="s">
        <v>62</v>
      </c>
      <c r="C10" s="4" t="s">
        <v>31</v>
      </c>
      <c r="D10" s="6" t="s">
        <v>3</v>
      </c>
      <c r="E10" s="7">
        <v>2</v>
      </c>
      <c r="F10" s="19">
        <v>3373.06</v>
      </c>
      <c r="G10" s="18">
        <f t="shared" ref="G10" si="7">F10*E10</f>
        <v>6746.12</v>
      </c>
      <c r="H10" s="18">
        <f t="shared" ref="H10" si="8">G10*0.23</f>
        <v>1551.6076</v>
      </c>
      <c r="I10" s="18">
        <f t="shared" ref="I10" si="9">G10+H10</f>
        <v>8297.7276000000002</v>
      </c>
    </row>
    <row r="11" spans="1:11" ht="36" x14ac:dyDescent="0.2">
      <c r="A11" s="14">
        <f t="shared" si="6"/>
        <v>6</v>
      </c>
      <c r="B11" s="6" t="s">
        <v>27</v>
      </c>
      <c r="C11" s="5" t="s">
        <v>41</v>
      </c>
      <c r="D11" s="6" t="s">
        <v>3</v>
      </c>
      <c r="E11" s="7">
        <v>14</v>
      </c>
      <c r="F11" s="19">
        <v>386</v>
      </c>
      <c r="G11" s="18">
        <f t="shared" ref="G11:G15" si="10">F11*E11</f>
        <v>5404</v>
      </c>
      <c r="H11" s="18">
        <f t="shared" ref="H11:H15" si="11">G11*0.23</f>
        <v>1242.92</v>
      </c>
      <c r="I11" s="18">
        <f t="shared" ref="I11:I15" si="12">G11+H11</f>
        <v>6646.92</v>
      </c>
    </row>
    <row r="12" spans="1:11" ht="36" x14ac:dyDescent="0.2">
      <c r="A12" s="14">
        <f t="shared" si="6"/>
        <v>7</v>
      </c>
      <c r="B12" s="6" t="s">
        <v>28</v>
      </c>
      <c r="C12" s="3" t="s">
        <v>42</v>
      </c>
      <c r="D12" s="20" t="s">
        <v>3</v>
      </c>
      <c r="E12" s="7">
        <v>2</v>
      </c>
      <c r="F12" s="21">
        <v>944</v>
      </c>
      <c r="G12" s="22">
        <f t="shared" si="10"/>
        <v>1888</v>
      </c>
      <c r="H12" s="22">
        <f t="shared" si="11"/>
        <v>434.24</v>
      </c>
      <c r="I12" s="22">
        <f t="shared" si="12"/>
        <v>2322.2399999999998</v>
      </c>
    </row>
    <row r="13" spans="1:11" ht="264" x14ac:dyDescent="0.2">
      <c r="A13" s="52">
        <f t="shared" si="6"/>
        <v>8</v>
      </c>
      <c r="B13" s="11" t="s">
        <v>29</v>
      </c>
      <c r="C13" s="53" t="s">
        <v>33</v>
      </c>
      <c r="D13" s="54" t="s">
        <v>3</v>
      </c>
      <c r="E13" s="55">
        <v>4</v>
      </c>
      <c r="F13" s="12">
        <v>19268.150000000001</v>
      </c>
      <c r="G13" s="13">
        <f t="shared" si="10"/>
        <v>77072.600000000006</v>
      </c>
      <c r="H13" s="13">
        <f t="shared" si="11"/>
        <v>17726.698</v>
      </c>
      <c r="I13" s="13">
        <f t="shared" si="12"/>
        <v>94799.29800000001</v>
      </c>
      <c r="K13" s="24"/>
    </row>
    <row r="14" spans="1:11" ht="204" x14ac:dyDescent="0.2">
      <c r="A14" s="47"/>
      <c r="B14" s="23"/>
      <c r="C14" s="4" t="s">
        <v>32</v>
      </c>
      <c r="D14" s="48"/>
      <c r="E14" s="49"/>
      <c r="F14" s="50"/>
      <c r="G14" s="51"/>
      <c r="H14" s="51"/>
      <c r="I14" s="51"/>
      <c r="K14" s="24"/>
    </row>
    <row r="15" spans="1:11" ht="264" x14ac:dyDescent="0.2">
      <c r="A15" s="52">
        <f>A13+1</f>
        <v>9</v>
      </c>
      <c r="B15" s="11" t="s">
        <v>30</v>
      </c>
      <c r="C15" s="53" t="s">
        <v>34</v>
      </c>
      <c r="D15" s="11" t="s">
        <v>3</v>
      </c>
      <c r="E15" s="55">
        <v>1</v>
      </c>
      <c r="F15" s="12">
        <v>21838.1</v>
      </c>
      <c r="G15" s="13">
        <f t="shared" si="10"/>
        <v>21838.1</v>
      </c>
      <c r="H15" s="13">
        <f t="shared" si="11"/>
        <v>5022.7629999999999</v>
      </c>
      <c r="I15" s="13">
        <f t="shared" si="12"/>
        <v>26860.862999999998</v>
      </c>
      <c r="K15" s="24"/>
    </row>
    <row r="16" spans="1:11" ht="204" x14ac:dyDescent="0.2">
      <c r="A16" s="47"/>
      <c r="B16" s="23"/>
      <c r="C16" s="4" t="s">
        <v>32</v>
      </c>
      <c r="D16" s="23"/>
      <c r="E16" s="49"/>
      <c r="F16" s="50"/>
      <c r="G16" s="51"/>
      <c r="H16" s="51"/>
      <c r="I16" s="51"/>
      <c r="K16" s="24"/>
    </row>
    <row r="17" spans="1:11" ht="60" x14ac:dyDescent="0.2">
      <c r="A17" s="14">
        <f>A15+1</f>
        <v>10</v>
      </c>
      <c r="B17" s="6" t="s">
        <v>36</v>
      </c>
      <c r="C17" s="3" t="s">
        <v>15</v>
      </c>
      <c r="D17" s="6" t="s">
        <v>3</v>
      </c>
      <c r="E17" s="7">
        <v>1</v>
      </c>
      <c r="F17" s="19">
        <v>2126</v>
      </c>
      <c r="G17" s="18">
        <f t="shared" ref="G17:G22" si="13">F17*E17</f>
        <v>2126</v>
      </c>
      <c r="H17" s="18">
        <f t="shared" ref="H17:H22" si="14">G17*0.23</f>
        <v>488.98</v>
      </c>
      <c r="I17" s="18">
        <f t="shared" ref="I17:I22" si="15">G17+H17</f>
        <v>2614.98</v>
      </c>
    </row>
    <row r="18" spans="1:11" ht="96" x14ac:dyDescent="0.2">
      <c r="A18" s="14">
        <f>A17+1</f>
        <v>11</v>
      </c>
      <c r="B18" s="6" t="s">
        <v>56</v>
      </c>
      <c r="C18" s="3" t="s">
        <v>57</v>
      </c>
      <c r="D18" s="6" t="s">
        <v>3</v>
      </c>
      <c r="E18" s="7">
        <v>1</v>
      </c>
      <c r="F18" s="19">
        <v>9490</v>
      </c>
      <c r="G18" s="18">
        <f t="shared" ref="G18:G19" si="16">F18*E18</f>
        <v>9490</v>
      </c>
      <c r="H18" s="18">
        <f t="shared" ref="H18:H19" si="17">G18*0.23</f>
        <v>2182.7000000000003</v>
      </c>
      <c r="I18" s="18">
        <f t="shared" ref="I18:I19" si="18">G18+H18</f>
        <v>11672.7</v>
      </c>
    </row>
    <row r="19" spans="1:11" ht="409.5" x14ac:dyDescent="0.2">
      <c r="A19" s="14">
        <f t="shared" ref="A19:A21" si="19">A18+1</f>
        <v>12</v>
      </c>
      <c r="B19" s="6" t="s">
        <v>59</v>
      </c>
      <c r="C19" s="3" t="s">
        <v>58</v>
      </c>
      <c r="D19" s="6" t="s">
        <v>3</v>
      </c>
      <c r="E19" s="7">
        <v>1</v>
      </c>
      <c r="F19" s="19">
        <v>13674</v>
      </c>
      <c r="G19" s="18">
        <f t="shared" si="16"/>
        <v>13674</v>
      </c>
      <c r="H19" s="18">
        <f t="shared" si="17"/>
        <v>3145.02</v>
      </c>
      <c r="I19" s="18">
        <f t="shared" si="18"/>
        <v>16819.02</v>
      </c>
    </row>
    <row r="20" spans="1:11" ht="120" x14ac:dyDescent="0.2">
      <c r="A20" s="14">
        <f t="shared" si="19"/>
        <v>13</v>
      </c>
      <c r="B20" s="6" t="s">
        <v>60</v>
      </c>
      <c r="C20" s="3" t="s">
        <v>61</v>
      </c>
      <c r="D20" s="6" t="s">
        <v>3</v>
      </c>
      <c r="E20" s="7">
        <v>1</v>
      </c>
      <c r="F20" s="19">
        <v>14902</v>
      </c>
      <c r="G20" s="18">
        <f t="shared" ref="G20" si="20">F20*E20</f>
        <v>14902</v>
      </c>
      <c r="H20" s="18">
        <f t="shared" ref="H20" si="21">G20*0.23</f>
        <v>3427.46</v>
      </c>
      <c r="I20" s="18">
        <f t="shared" ref="I20" si="22">G20+H20</f>
        <v>18329.46</v>
      </c>
    </row>
    <row r="21" spans="1:11" ht="120" x14ac:dyDescent="0.2">
      <c r="A21" s="14">
        <f t="shared" si="19"/>
        <v>14</v>
      </c>
      <c r="B21" s="14" t="s">
        <v>35</v>
      </c>
      <c r="C21" s="25" t="s">
        <v>37</v>
      </c>
      <c r="D21" s="6" t="s">
        <v>5</v>
      </c>
      <c r="E21" s="7">
        <v>1</v>
      </c>
      <c r="F21" s="19">
        <v>6600</v>
      </c>
      <c r="G21" s="18">
        <f t="shared" si="13"/>
        <v>6600</v>
      </c>
      <c r="H21" s="18">
        <f t="shared" si="14"/>
        <v>1518</v>
      </c>
      <c r="I21" s="18">
        <f t="shared" si="15"/>
        <v>8118</v>
      </c>
    </row>
    <row r="22" spans="1:11" ht="144" x14ac:dyDescent="0.2">
      <c r="A22" s="14">
        <f t="shared" si="6"/>
        <v>15</v>
      </c>
      <c r="B22" s="14" t="s">
        <v>43</v>
      </c>
      <c r="C22" s="5" t="s">
        <v>54</v>
      </c>
      <c r="D22" s="6" t="s">
        <v>5</v>
      </c>
      <c r="E22" s="7">
        <v>1</v>
      </c>
      <c r="F22" s="19">
        <v>12063</v>
      </c>
      <c r="G22" s="18">
        <f t="shared" si="13"/>
        <v>12063</v>
      </c>
      <c r="H22" s="18">
        <f t="shared" si="14"/>
        <v>2774.4900000000002</v>
      </c>
      <c r="I22" s="18">
        <f t="shared" si="15"/>
        <v>14837.49</v>
      </c>
      <c r="K22" s="24"/>
    </row>
    <row r="23" spans="1:11" ht="144" x14ac:dyDescent="0.2">
      <c r="A23" s="14">
        <f t="shared" si="6"/>
        <v>16</v>
      </c>
      <c r="B23" s="14" t="s">
        <v>44</v>
      </c>
      <c r="C23" s="5" t="s">
        <v>52</v>
      </c>
      <c r="D23" s="6" t="s">
        <v>5</v>
      </c>
      <c r="E23" s="7">
        <v>1</v>
      </c>
      <c r="F23" s="19">
        <v>11327</v>
      </c>
      <c r="G23" s="22">
        <f t="shared" si="0"/>
        <v>11327</v>
      </c>
      <c r="H23" s="22">
        <f t="shared" si="1"/>
        <v>2605.21</v>
      </c>
      <c r="I23" s="22">
        <f t="shared" si="2"/>
        <v>13932.21</v>
      </c>
    </row>
    <row r="24" spans="1:11" ht="144" x14ac:dyDescent="0.2">
      <c r="A24" s="14">
        <f t="shared" si="6"/>
        <v>17</v>
      </c>
      <c r="B24" s="14" t="s">
        <v>45</v>
      </c>
      <c r="C24" s="5" t="s">
        <v>55</v>
      </c>
      <c r="D24" s="6" t="s">
        <v>5</v>
      </c>
      <c r="E24" s="7">
        <v>1</v>
      </c>
      <c r="F24" s="19">
        <v>6422</v>
      </c>
      <c r="G24" s="22">
        <f t="shared" ref="G24" si="23">F24*E24</f>
        <v>6422</v>
      </c>
      <c r="H24" s="22">
        <f t="shared" ref="H24" si="24">G24*0.23</f>
        <v>1477.0600000000002</v>
      </c>
      <c r="I24" s="22">
        <f t="shared" ref="I24" si="25">G24+H24</f>
        <v>7899.06</v>
      </c>
    </row>
    <row r="25" spans="1:11" ht="24" x14ac:dyDescent="0.2">
      <c r="A25" s="14">
        <f t="shared" si="6"/>
        <v>18</v>
      </c>
      <c r="B25" s="14" t="s">
        <v>46</v>
      </c>
      <c r="C25" s="25" t="s">
        <v>53</v>
      </c>
      <c r="D25" s="6" t="s">
        <v>5</v>
      </c>
      <c r="E25" s="7">
        <v>1</v>
      </c>
      <c r="F25" s="19">
        <v>4900</v>
      </c>
      <c r="G25" s="22">
        <f t="shared" ref="G25:G27" si="26">F25*E25</f>
        <v>4900</v>
      </c>
      <c r="H25" s="22">
        <f t="shared" ref="H25:H27" si="27">G25*0.23</f>
        <v>1127</v>
      </c>
      <c r="I25" s="22">
        <f t="shared" ref="I25:I27" si="28">G25+H25</f>
        <v>6027</v>
      </c>
    </row>
    <row r="26" spans="1:11" ht="36" x14ac:dyDescent="0.2">
      <c r="A26" s="14">
        <f t="shared" si="6"/>
        <v>19</v>
      </c>
      <c r="B26" s="14" t="s">
        <v>47</v>
      </c>
      <c r="C26" s="25" t="s">
        <v>49</v>
      </c>
      <c r="D26" s="6" t="s">
        <v>5</v>
      </c>
      <c r="E26" s="7">
        <v>1</v>
      </c>
      <c r="F26" s="19">
        <v>11474</v>
      </c>
      <c r="G26" s="22">
        <f t="shared" si="26"/>
        <v>11474</v>
      </c>
      <c r="H26" s="22">
        <f t="shared" si="27"/>
        <v>2639.02</v>
      </c>
      <c r="I26" s="22">
        <f t="shared" si="28"/>
        <v>14113.02</v>
      </c>
    </row>
    <row r="27" spans="1:11" ht="24" x14ac:dyDescent="0.2">
      <c r="A27" s="14">
        <f t="shared" si="6"/>
        <v>20</v>
      </c>
      <c r="B27" s="14" t="s">
        <v>48</v>
      </c>
      <c r="C27" s="25" t="s">
        <v>50</v>
      </c>
      <c r="D27" s="6" t="s">
        <v>5</v>
      </c>
      <c r="E27" s="7">
        <v>1</v>
      </c>
      <c r="F27" s="19">
        <v>11020</v>
      </c>
      <c r="G27" s="22">
        <f t="shared" si="26"/>
        <v>11020</v>
      </c>
      <c r="H27" s="22">
        <f t="shared" si="27"/>
        <v>2534.6</v>
      </c>
      <c r="I27" s="22">
        <f t="shared" si="28"/>
        <v>13554.6</v>
      </c>
    </row>
    <row r="28" spans="1:11" x14ac:dyDescent="0.2">
      <c r="A28" s="14">
        <f t="shared" si="6"/>
        <v>21</v>
      </c>
      <c r="B28" s="14" t="s">
        <v>8</v>
      </c>
      <c r="C28" s="5" t="s">
        <v>4</v>
      </c>
      <c r="D28" s="20" t="s">
        <v>5</v>
      </c>
      <c r="E28" s="16">
        <v>1</v>
      </c>
      <c r="F28" s="26">
        <v>28700</v>
      </c>
      <c r="G28" s="22">
        <f t="shared" si="0"/>
        <v>28700</v>
      </c>
      <c r="H28" s="22">
        <f t="shared" si="1"/>
        <v>6601</v>
      </c>
      <c r="I28" s="22">
        <f t="shared" si="2"/>
        <v>35301</v>
      </c>
    </row>
    <row r="29" spans="1:11" x14ac:dyDescent="0.2">
      <c r="A29" s="14">
        <f t="shared" si="6"/>
        <v>22</v>
      </c>
      <c r="B29" s="27" t="s">
        <v>51</v>
      </c>
      <c r="C29" s="25" t="s">
        <v>21</v>
      </c>
      <c r="D29" s="28" t="s">
        <v>5</v>
      </c>
      <c r="E29" s="29">
        <v>2</v>
      </c>
      <c r="F29" s="30">
        <v>8900</v>
      </c>
      <c r="G29" s="31">
        <f t="shared" si="0"/>
        <v>17800</v>
      </c>
      <c r="H29" s="31">
        <f t="shared" si="1"/>
        <v>4094</v>
      </c>
      <c r="I29" s="31">
        <f t="shared" si="2"/>
        <v>21894</v>
      </c>
    </row>
    <row r="30" spans="1:11" x14ac:dyDescent="0.2">
      <c r="A30" s="41"/>
      <c r="B30" s="41"/>
      <c r="C30" s="32" t="s">
        <v>16</v>
      </c>
      <c r="D30" s="33"/>
      <c r="E30" s="34"/>
      <c r="F30" s="35"/>
      <c r="G30" s="36">
        <f>SUM(G6:G29)</f>
        <v>394822.74</v>
      </c>
      <c r="H30" s="37"/>
      <c r="I30" s="38"/>
    </row>
    <row r="31" spans="1:11" x14ac:dyDescent="0.2">
      <c r="A31" s="41"/>
      <c r="B31" s="41"/>
      <c r="C31" s="39" t="s">
        <v>17</v>
      </c>
      <c r="D31" s="43"/>
      <c r="E31" s="43"/>
      <c r="F31" s="43"/>
      <c r="G31" s="44"/>
      <c r="H31" s="40">
        <f>SUM(H6:H30)</f>
        <v>90809.230200000005</v>
      </c>
      <c r="I31" s="35"/>
    </row>
    <row r="32" spans="1:11" x14ac:dyDescent="0.2">
      <c r="A32" s="41"/>
      <c r="B32" s="41"/>
      <c r="C32" s="32" t="s">
        <v>18</v>
      </c>
      <c r="D32" s="45"/>
      <c r="E32" s="45"/>
      <c r="F32" s="45"/>
      <c r="G32" s="45"/>
      <c r="H32" s="46"/>
      <c r="I32" s="36">
        <f>SUM(I6:I31)</f>
        <v>485631.9702000001</v>
      </c>
    </row>
    <row r="35" spans="1:2" x14ac:dyDescent="0.2">
      <c r="A35" s="61" t="s">
        <v>9</v>
      </c>
      <c r="B35" s="41"/>
    </row>
    <row r="36" spans="1:2" ht="14.25" customHeight="1" x14ac:dyDescent="0.2">
      <c r="A36" s="62" t="s">
        <v>19</v>
      </c>
      <c r="B36" s="42"/>
    </row>
    <row r="37" spans="1:2" x14ac:dyDescent="0.2">
      <c r="A37" s="61" t="s">
        <v>64</v>
      </c>
      <c r="B37" s="41"/>
    </row>
    <row r="38" spans="1:2" x14ac:dyDescent="0.2">
      <c r="A38" s="61" t="s">
        <v>10</v>
      </c>
    </row>
    <row r="39" spans="1:2" x14ac:dyDescent="0.2">
      <c r="A39" s="61"/>
    </row>
  </sheetData>
  <mergeCells count="2">
    <mergeCell ref="A1:I1"/>
    <mergeCell ref="A3:I4"/>
  </mergeCells>
  <phoneticPr fontId="10" type="noConversion"/>
  <printOptions horizontalCentered="1"/>
  <pageMargins left="0.70866141732283472" right="0.70866141732283472" top="0.96136363636363631" bottom="0.91685606060606062" header="0.31496062992125984" footer="0.31496062992125984"/>
  <pageSetup paperSize="9" scale="48" fitToHeight="0" orientation="portrait" r:id="rId1"/>
  <headerFooter>
    <oddHeader>&amp;R&amp;D</oddHeader>
    <oddFooter>&amp;R&amp;P/&amp;N</oddFooter>
    <firstHeader>&amp;L
&amp;G&amp;R&amp;D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Kinotechnika</vt:lpstr>
      <vt:lpstr>Kinotechnika!Obszar_wydruku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</dc:creator>
  <cp:lastModifiedBy>Kornel</cp:lastModifiedBy>
  <cp:lastPrinted>2025-10-20T12:21:10Z</cp:lastPrinted>
  <dcterms:created xsi:type="dcterms:W3CDTF">2015-04-22T13:15:07Z</dcterms:created>
  <dcterms:modified xsi:type="dcterms:W3CDTF">2025-10-20T12:38:59Z</dcterms:modified>
</cp:coreProperties>
</file>